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05" windowWidth="14355" windowHeight="11640"/>
  </bookViews>
  <sheets>
    <sheet name="отчет по финансированию ОГП в 2" sheetId="1" r:id="rId1"/>
  </sheets>
  <calcPr calcId="144525"/>
</workbook>
</file>

<file path=xl/calcChain.xml><?xml version="1.0" encoding="utf-8"?>
<calcChain xmlns="http://schemas.openxmlformats.org/spreadsheetml/2006/main">
  <c r="G11" i="1" l="1"/>
  <c r="D11" i="1"/>
  <c r="E6" i="1"/>
  <c r="E7" i="1" l="1"/>
  <c r="F15" i="1"/>
  <c r="H11" i="1"/>
  <c r="H12" i="1"/>
  <c r="H10" i="1"/>
  <c r="H9" i="1"/>
  <c r="H8" i="1"/>
  <c r="H7" i="1"/>
  <c r="H6" i="1"/>
  <c r="H5" i="1"/>
  <c r="H15" i="1" l="1"/>
  <c r="E10" i="1" l="1"/>
  <c r="E9" i="1"/>
  <c r="J12" i="1" l="1"/>
  <c r="E11" i="1"/>
  <c r="I15" i="1"/>
  <c r="J7" i="1" l="1"/>
  <c r="J6" i="1"/>
  <c r="J8" i="1"/>
  <c r="J9" i="1"/>
  <c r="J5" i="1"/>
</calcChain>
</file>

<file path=xl/sharedStrings.xml><?xml version="1.0" encoding="utf-8"?>
<sst xmlns="http://schemas.openxmlformats.org/spreadsheetml/2006/main" count="25" uniqueCount="21">
  <si>
    <t>ИТОГО</t>
  </si>
  <si>
    <t>% выполнения плана</t>
  </si>
  <si>
    <t xml:space="preserve">№ </t>
  </si>
  <si>
    <t>Наименование МП</t>
  </si>
  <si>
    <t>Итого</t>
  </si>
  <si>
    <t xml:space="preserve">                  (млн. руб.)</t>
  </si>
  <si>
    <t>городской  бюджет</t>
  </si>
  <si>
    <t>Фед. бюджет</t>
  </si>
  <si>
    <t>МП "Создание условий для обеспечения качественными услугами ЖКХ и благоустройства  муниципального образования Починковского городского поселения Починковского района Смоленской области"</t>
  </si>
  <si>
    <t>МП "Капитальный ремонт общего имущества в многоквартирных домах на территории муниципального образования Починковского городского поселения Починковского района Смоленской области"</t>
  </si>
  <si>
    <t>МП "Капитальный ремонт и ремонт автомобильных дорог общего пользования муниципального образования Починковского городского поселения Починковского района Смоленской области"</t>
  </si>
  <si>
    <t>МП "Управление имуществом муниципального образования Починковского городского поселения Починковского района Смоленской области"</t>
  </si>
  <si>
    <t xml:space="preserve">МП "Энергосбережение и повышение энергетической эффективности на территории муниципального образования Починковского городского поселения Починковского района Смоленской области </t>
  </si>
  <si>
    <t>МП " Обеспечение безопасных условий для движения пешеходов на территории Починковского городского поселения Починковского района Смоленской области "</t>
  </si>
  <si>
    <t>МП "Развитие территориального общественного самоуправления в муниципальном образовании Починковского городского поселения Починковского района Смоленской области "</t>
  </si>
  <si>
    <t>МП "Формирование современной городской среды на территории Починковского городского поселения Починковского района Смоленской области "</t>
  </si>
  <si>
    <t>средства вышестоящих бюджетов</t>
  </si>
  <si>
    <t xml:space="preserve">Отчет о реализации МП Починковского городского поселения Починковского района Смоленской области  в 2024 году </t>
  </si>
  <si>
    <t>ПЛАН 2024</t>
  </si>
  <si>
    <t>ФАКТ 2024</t>
  </si>
  <si>
    <t>МП "Комплексное развитие сельских территорий муниципального образования  Починковского городского поселения Починковского района Смоленской области 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</si>
</sst>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"/>
    <numFmt numFmtId="165" formatCode="#,##0.0000"/>
    <numFmt numFmtId="166" formatCode="#,##0.000"/>
    <numFmt numFmtId="167" formatCode="0.0"/>
  </numFmts>
  <fonts count="8" x14ac:knownFonts="1">
    <font>
      <sz val="11"/>
      <color theme="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9">
    <xf numFmtId="0" fontId="0" fillId="0" borderId="0" xfId="0"/>
    <xf numFmtId="0" fontId="0" fillId="0" borderId="0" xfId="0" applyAlignment="1">
      <alignment wrapText="1"/>
    </xf>
    <xf numFmtId="0" fontId="2" fillId="0" borderId="1" xfId="0" applyFont="1" applyBorder="1" applyAlignment="1">
      <alignment horizontal="left" vertical="center" wrapText="1"/>
    </xf>
    <xf numFmtId="164" fontId="0" fillId="0" borderId="0" xfId="0" applyNumberFormat="1"/>
    <xf numFmtId="0" fontId="2" fillId="0" borderId="2" xfId="0" applyFont="1" applyBorder="1" applyAlignment="1">
      <alignment horizontal="left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 wrapText="1"/>
    </xf>
    <xf numFmtId="164" fontId="0" fillId="0" borderId="0" xfId="0" applyNumberFormat="1" applyAlignment="1">
      <alignment wrapText="1"/>
    </xf>
    <xf numFmtId="0" fontId="4" fillId="0" borderId="4" xfId="0" applyFont="1" applyBorder="1" applyAlignment="1">
      <alignment horizontal="center"/>
    </xf>
    <xf numFmtId="0" fontId="7" fillId="0" borderId="1" xfId="0" applyFont="1" applyBorder="1"/>
    <xf numFmtId="0" fontId="7" fillId="0" borderId="0" xfId="0" applyFont="1"/>
    <xf numFmtId="165" fontId="2" fillId="0" borderId="1" xfId="0" applyNumberFormat="1" applyFont="1" applyFill="1" applyBorder="1" applyAlignment="1">
      <alignment horizontal="center" vertical="center"/>
    </xf>
    <xf numFmtId="165" fontId="2" fillId="0" borderId="2" xfId="0" applyNumberFormat="1" applyFont="1" applyFill="1" applyBorder="1" applyAlignment="1">
      <alignment horizontal="center" vertical="center"/>
    </xf>
    <xf numFmtId="165" fontId="7" fillId="0" borderId="1" xfId="0" applyNumberFormat="1" applyFont="1" applyBorder="1"/>
    <xf numFmtId="166" fontId="3" fillId="2" borderId="2" xfId="0" applyNumberFormat="1" applyFont="1" applyFill="1" applyBorder="1" applyAlignment="1">
      <alignment horizontal="center" vertical="center"/>
    </xf>
    <xf numFmtId="166" fontId="3" fillId="2" borderId="1" xfId="0" applyNumberFormat="1" applyFont="1" applyFill="1" applyBorder="1" applyAlignment="1">
      <alignment horizontal="center" vertical="center"/>
    </xf>
    <xf numFmtId="166" fontId="7" fillId="0" borderId="1" xfId="0" applyNumberFormat="1" applyFont="1" applyBorder="1"/>
    <xf numFmtId="2" fontId="7" fillId="0" borderId="1" xfId="0" applyNumberFormat="1" applyFont="1" applyBorder="1"/>
    <xf numFmtId="0" fontId="2" fillId="0" borderId="1" xfId="0" applyFont="1" applyBorder="1" applyAlignment="1">
      <alignment wrapText="1"/>
    </xf>
    <xf numFmtId="167" fontId="1" fillId="2" borderId="2" xfId="0" applyNumberFormat="1" applyFont="1" applyFill="1" applyBorder="1" applyAlignment="1">
      <alignment horizontal="center" vertical="center"/>
    </xf>
    <xf numFmtId="167" fontId="1" fillId="2" borderId="1" xfId="0" applyNumberFormat="1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/>
    </xf>
    <xf numFmtId="165" fontId="7" fillId="0" borderId="1" xfId="0" applyNumberFormat="1" applyFont="1" applyBorder="1" applyAlignment="1">
      <alignment horizontal="right"/>
    </xf>
    <xf numFmtId="0" fontId="6" fillId="0" borderId="0" xfId="0" applyFont="1" applyBorder="1" applyAlignment="1">
      <alignment horizontal="center" wrapText="1"/>
    </xf>
    <xf numFmtId="0" fontId="4" fillId="0" borderId="0" xfId="0" applyFont="1" applyBorder="1" applyAlignment="1">
      <alignment horizontal="right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3" fillId="2" borderId="2" xfId="0" applyNumberFormat="1" applyFont="1" applyFill="1" applyBorder="1" applyAlignment="1">
      <alignment horizontal="center" vertical="center"/>
    </xf>
    <xf numFmtId="0" fontId="3" fillId="2" borderId="1" xfId="0" applyNumberFormat="1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0" fillId="0" borderId="1" xfId="0" applyBorder="1"/>
    <xf numFmtId="0" fontId="2" fillId="0" borderId="1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9"/>
  <sheetViews>
    <sheetView tabSelected="1" zoomScale="66" zoomScaleNormal="66" workbookViewId="0">
      <pane ySplit="4" topLeftCell="A5" activePane="bottomLeft" state="frozen"/>
      <selection pane="bottomLeft" activeCell="M16" sqref="M16"/>
    </sheetView>
  </sheetViews>
  <sheetFormatPr defaultRowHeight="15" x14ac:dyDescent="0.25"/>
  <cols>
    <col min="1" max="1" width="4" customWidth="1"/>
    <col min="2" max="2" width="39.7109375" customWidth="1"/>
    <col min="3" max="3" width="16.28515625" customWidth="1"/>
    <col min="4" max="4" width="18.42578125" customWidth="1"/>
    <col min="5" max="5" width="16.85546875" customWidth="1"/>
    <col min="6" max="6" width="13.28515625" hidden="1" customWidth="1"/>
    <col min="7" max="7" width="15.5703125" customWidth="1"/>
    <col min="8" max="8" width="15.5703125" hidden="1" customWidth="1"/>
    <col min="9" max="9" width="13.28515625" hidden="1" customWidth="1"/>
    <col min="10" max="10" width="23.42578125" customWidth="1"/>
    <col min="11" max="11" width="18.42578125" customWidth="1"/>
    <col min="12" max="12" width="11.42578125" bestFit="1" customWidth="1"/>
  </cols>
  <sheetData>
    <row r="1" spans="1:12" ht="30" customHeight="1" x14ac:dyDescent="0.3">
      <c r="A1" s="25" t="s">
        <v>17</v>
      </c>
      <c r="B1" s="25"/>
      <c r="C1" s="25"/>
      <c r="D1" s="25"/>
      <c r="E1" s="25"/>
      <c r="F1" s="25"/>
      <c r="G1" s="25"/>
      <c r="H1" s="25"/>
      <c r="I1" s="25"/>
      <c r="J1" s="25"/>
    </row>
    <row r="2" spans="1:12" ht="16.5" thickBot="1" x14ac:dyDescent="0.3">
      <c r="A2" s="26" t="s">
        <v>5</v>
      </c>
      <c r="B2" s="26"/>
      <c r="C2" s="26"/>
      <c r="D2" s="26"/>
      <c r="E2" s="26"/>
      <c r="F2" s="26"/>
      <c r="G2" s="26"/>
      <c r="H2" s="26"/>
      <c r="I2" s="26"/>
      <c r="J2" s="26"/>
    </row>
    <row r="3" spans="1:12" ht="15.75" x14ac:dyDescent="0.25">
      <c r="A3" s="30" t="s">
        <v>2</v>
      </c>
      <c r="B3" s="27" t="s">
        <v>3</v>
      </c>
      <c r="C3" s="23" t="s">
        <v>18</v>
      </c>
      <c r="D3" s="29" t="s">
        <v>19</v>
      </c>
      <c r="E3" s="29"/>
      <c r="F3" s="29"/>
      <c r="G3" s="29"/>
      <c r="H3" s="29"/>
      <c r="I3" s="29"/>
      <c r="J3" s="8" t="s">
        <v>1</v>
      </c>
    </row>
    <row r="4" spans="1:12" ht="45.75" customHeight="1" thickBot="1" x14ac:dyDescent="0.3">
      <c r="A4" s="31"/>
      <c r="B4" s="28"/>
      <c r="C4" s="5" t="s">
        <v>0</v>
      </c>
      <c r="D4" s="5" t="s">
        <v>0</v>
      </c>
      <c r="E4" s="6" t="s">
        <v>16</v>
      </c>
      <c r="F4" s="6" t="s">
        <v>7</v>
      </c>
      <c r="G4" s="6" t="s">
        <v>6</v>
      </c>
      <c r="H4" s="6" t="s">
        <v>6</v>
      </c>
      <c r="I4" s="6" t="s">
        <v>7</v>
      </c>
      <c r="J4" s="5" t="s">
        <v>0</v>
      </c>
      <c r="K4" s="1"/>
    </row>
    <row r="5" spans="1:12" ht="97.5" customHeight="1" x14ac:dyDescent="0.25">
      <c r="A5" s="21">
        <v>1</v>
      </c>
      <c r="B5" s="4" t="s">
        <v>8</v>
      </c>
      <c r="C5" s="14">
        <v>33.034999999999997</v>
      </c>
      <c r="D5" s="15">
        <v>21.373000000000001</v>
      </c>
      <c r="E5" s="12">
        <v>7.3259999999999996</v>
      </c>
      <c r="F5" s="12"/>
      <c r="G5" s="12">
        <v>14.047000000000001</v>
      </c>
      <c r="H5" s="12">
        <f>7668699.44/1000000</f>
        <v>7.6686994400000001</v>
      </c>
      <c r="I5" s="12"/>
      <c r="J5" s="19">
        <f t="shared" ref="J5:J9" si="0">D5/C5*100</f>
        <v>64.69804752535191</v>
      </c>
      <c r="K5" s="7"/>
      <c r="L5" s="3"/>
    </row>
    <row r="6" spans="1:12" ht="97.5" customHeight="1" x14ac:dyDescent="0.25">
      <c r="A6" s="22">
        <v>2</v>
      </c>
      <c r="B6" s="2" t="s">
        <v>11</v>
      </c>
      <c r="C6" s="14">
        <v>3.891</v>
      </c>
      <c r="D6" s="15">
        <v>2.9249999999999998</v>
      </c>
      <c r="E6" s="12">
        <f>0/1000000</f>
        <v>0</v>
      </c>
      <c r="F6" s="11"/>
      <c r="G6" s="11">
        <v>2.9249999999999998</v>
      </c>
      <c r="H6" s="11">
        <f>781170.13/1000000</f>
        <v>0.78117013000000002</v>
      </c>
      <c r="I6" s="11"/>
      <c r="J6" s="20">
        <f>D6/C6*100</f>
        <v>75.173477255204318</v>
      </c>
      <c r="K6" s="7"/>
      <c r="L6" s="3"/>
    </row>
    <row r="7" spans="1:12" ht="106.5" customHeight="1" x14ac:dyDescent="0.25">
      <c r="A7" s="22">
        <v>3</v>
      </c>
      <c r="B7" s="18" t="s">
        <v>9</v>
      </c>
      <c r="C7" s="14">
        <v>1.1000000000000001</v>
      </c>
      <c r="D7" s="15">
        <v>1.0189999999999999</v>
      </c>
      <c r="E7" s="11">
        <f>0/1000000</f>
        <v>0</v>
      </c>
      <c r="F7" s="11"/>
      <c r="G7" s="11">
        <v>1.0189999999999999</v>
      </c>
      <c r="H7" s="11">
        <f>308176.93/1000000</f>
        <v>0.30817693000000002</v>
      </c>
      <c r="I7" s="11"/>
      <c r="J7" s="20">
        <f t="shared" si="0"/>
        <v>92.636363636363612</v>
      </c>
      <c r="K7" s="7"/>
      <c r="L7" s="3"/>
    </row>
    <row r="8" spans="1:12" ht="90" x14ac:dyDescent="0.25">
      <c r="A8" s="21">
        <v>4</v>
      </c>
      <c r="B8" s="4" t="s">
        <v>10</v>
      </c>
      <c r="C8" s="14">
        <v>93.978999999999999</v>
      </c>
      <c r="D8" s="15">
        <v>77.632999999999996</v>
      </c>
      <c r="E8" s="11">
        <v>56.779000000000003</v>
      </c>
      <c r="F8" s="11"/>
      <c r="G8" s="11">
        <v>20.853999999999999</v>
      </c>
      <c r="H8" s="11">
        <f>10804410/1000000</f>
        <v>10.804410000000001</v>
      </c>
      <c r="I8" s="11"/>
      <c r="J8" s="20">
        <f t="shared" si="0"/>
        <v>82.606752572383186</v>
      </c>
      <c r="K8" s="7"/>
      <c r="L8" s="3"/>
    </row>
    <row r="9" spans="1:12" ht="90" x14ac:dyDescent="0.25">
      <c r="A9" s="22">
        <v>5</v>
      </c>
      <c r="B9" s="2" t="s">
        <v>12</v>
      </c>
      <c r="C9" s="14">
        <v>0.25</v>
      </c>
      <c r="D9" s="15">
        <v>0.25</v>
      </c>
      <c r="E9" s="11">
        <f t="shared" ref="E9:E10" si="1">0/1000000</f>
        <v>0</v>
      </c>
      <c r="F9" s="11"/>
      <c r="G9" s="11">
        <v>0.25</v>
      </c>
      <c r="H9" s="11">
        <f>682590.29/1000000</f>
        <v>0.68259029000000004</v>
      </c>
      <c r="I9" s="11"/>
      <c r="J9" s="20">
        <f t="shared" si="0"/>
        <v>100</v>
      </c>
      <c r="K9" s="7"/>
      <c r="L9" s="7"/>
    </row>
    <row r="10" spans="1:12" ht="75" x14ac:dyDescent="0.25">
      <c r="A10" s="22">
        <v>6</v>
      </c>
      <c r="B10" s="2" t="s">
        <v>13</v>
      </c>
      <c r="C10" s="32">
        <v>1.8499999999999999E-2</v>
      </c>
      <c r="D10" s="33">
        <v>1.8200000000000001E-2</v>
      </c>
      <c r="E10" s="11">
        <f t="shared" si="1"/>
        <v>0</v>
      </c>
      <c r="F10" s="11"/>
      <c r="G10" s="11">
        <v>1.8200000000000001E-2</v>
      </c>
      <c r="H10" s="11">
        <f>105512.1/1000000</f>
        <v>0.10551210000000001</v>
      </c>
      <c r="I10" s="11"/>
      <c r="J10" s="20">
        <v>98.3</v>
      </c>
      <c r="K10" s="7"/>
      <c r="L10" s="7"/>
    </row>
    <row r="11" spans="1:12" ht="90" x14ac:dyDescent="0.25">
      <c r="A11" s="22">
        <v>7</v>
      </c>
      <c r="B11" s="2" t="s">
        <v>14</v>
      </c>
      <c r="C11" s="14">
        <v>1.4999999999999999E-2</v>
      </c>
      <c r="D11" s="15">
        <f>0/1000000</f>
        <v>0</v>
      </c>
      <c r="E11" s="11">
        <f>0/1000000</f>
        <v>0</v>
      </c>
      <c r="F11" s="11"/>
      <c r="G11" s="11">
        <f>0</f>
        <v>0</v>
      </c>
      <c r="H11" s="11">
        <f>14283/1000000</f>
        <v>1.4283000000000001E-2</v>
      </c>
      <c r="I11" s="11"/>
      <c r="J11" s="20">
        <v>0</v>
      </c>
      <c r="K11" s="7"/>
      <c r="L11" s="3"/>
    </row>
    <row r="12" spans="1:12" ht="75" x14ac:dyDescent="0.25">
      <c r="A12" s="22">
        <v>8</v>
      </c>
      <c r="B12" s="2" t="s">
        <v>15</v>
      </c>
      <c r="C12" s="14">
        <v>6.03</v>
      </c>
      <c r="D12" s="15">
        <v>6.03</v>
      </c>
      <c r="E12" s="11">
        <v>5.5179999999999998</v>
      </c>
      <c r="F12" s="11"/>
      <c r="G12" s="11">
        <v>0.54200000000000004</v>
      </c>
      <c r="H12" s="11">
        <f>405600/1000000</f>
        <v>0.40560000000000002</v>
      </c>
      <c r="I12" s="11"/>
      <c r="J12" s="20">
        <f t="shared" ref="J12" si="2">D12/C12*100</f>
        <v>100</v>
      </c>
      <c r="K12" s="7"/>
      <c r="L12" s="7"/>
    </row>
    <row r="13" spans="1:12" ht="75" x14ac:dyDescent="0.25">
      <c r="A13" s="34">
        <v>9</v>
      </c>
      <c r="B13" s="35" t="s">
        <v>20</v>
      </c>
      <c r="C13" s="38">
        <v>3.048</v>
      </c>
      <c r="D13" s="38">
        <v>2.8740000000000001</v>
      </c>
      <c r="E13" s="37">
        <v>2.4649999999999999</v>
      </c>
      <c r="F13" s="36"/>
      <c r="G13" s="37">
        <v>0.40799999999999997</v>
      </c>
      <c r="H13" s="36"/>
      <c r="I13" s="36"/>
      <c r="J13" s="38">
        <v>94.3</v>
      </c>
      <c r="K13" s="7"/>
      <c r="L13" s="3"/>
    </row>
    <row r="14" spans="1:12" x14ac:dyDescent="0.25">
      <c r="K14" s="7"/>
      <c r="L14" s="3"/>
    </row>
    <row r="15" spans="1:12" s="10" customFormat="1" x14ac:dyDescent="0.25">
      <c r="A15" s="9"/>
      <c r="B15" s="9" t="s">
        <v>4</v>
      </c>
      <c r="C15" s="16">
        <v>141.36000000000001</v>
      </c>
      <c r="D15" s="16">
        <v>112.12</v>
      </c>
      <c r="E15" s="13">
        <v>72.08</v>
      </c>
      <c r="F15" s="13">
        <f>SUM(F5:F11)</f>
        <v>0</v>
      </c>
      <c r="G15" s="24">
        <v>40.04</v>
      </c>
      <c r="H15" s="24">
        <f>SUM(H5:H14)</f>
        <v>20.770441890000001</v>
      </c>
      <c r="I15" s="13">
        <f>SUM(I5:I11)</f>
        <v>0</v>
      </c>
      <c r="J15" s="17">
        <v>79.3</v>
      </c>
    </row>
    <row r="19" spans="3:4" x14ac:dyDescent="0.25">
      <c r="C19" s="3"/>
      <c r="D19" s="3"/>
    </row>
  </sheetData>
  <mergeCells count="5">
    <mergeCell ref="A1:J1"/>
    <mergeCell ref="A2:J2"/>
    <mergeCell ref="B3:B4"/>
    <mergeCell ref="D3:I3"/>
    <mergeCell ref="A3:A4"/>
  </mergeCells>
  <pageMargins left="0.11811023622047245" right="0" top="0.55118110236220474" bottom="0.35433070866141736" header="0" footer="0"/>
  <pageSetup paperSize="9" scale="6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отчет по финансированию ОГП в 2</vt:lpstr>
    </vt:vector>
  </TitlesOfParts>
  <Company>ДЭР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Прудников</dc:creator>
  <cp:lastModifiedBy>User</cp:lastModifiedBy>
  <cp:lastPrinted>2015-07-29T11:18:12Z</cp:lastPrinted>
  <dcterms:created xsi:type="dcterms:W3CDTF">2015-06-09T14:16:54Z</dcterms:created>
  <dcterms:modified xsi:type="dcterms:W3CDTF">2025-04-28T09:25:53Z</dcterms:modified>
</cp:coreProperties>
</file>